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63" i="1" l="1"/>
  <c r="C60" i="1"/>
  <c r="H43" i="1"/>
  <c r="H38" i="1"/>
  <c r="H22" i="1"/>
  <c r="H18" i="1"/>
  <c r="H53" i="1"/>
  <c r="H27" i="1"/>
  <c r="H17" i="1"/>
  <c r="H34" i="1" l="1"/>
  <c r="H30" i="1" l="1"/>
  <c r="H14" i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<sst xmlns="http://schemas.openxmlformats.org/spreadsheetml/2006/main" count="59" uniqueCount="36">
  <si>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</si>
  <si>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</si>
  <si>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</si>
  <si>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</si>
  <si>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</si>
  <si>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</si>
  <si>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</si>
  <si>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</si>
  <si>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</si>
  <si>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</si>
  <si>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</si>
  <si>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</si>
  <si>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</si>
  <si>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</si>
  <si>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</si>
  <si>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</si>
  <si>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</si>
  <si>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</si>
  <si>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</si>
  <si>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</si>
  <si>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</si>
  <si>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</si>
  <si>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</si>
  <si>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</si>
  <si>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</si>
  <si>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</si>
  <si>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</si>
  <si>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</si>
  <si>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Dana:05.11.2020.</t>
  </si>
  <si>
    <t>Primljena i neutrošena participacija od 05.11.2020.</t>
  </si>
  <si>
    <t>Dana 05.11.2020.godine Dom zdravlja Požarevac je izvršio plaćanje prema dobavljačima:</t>
  </si>
  <si>
    <t>Vega</t>
  </si>
  <si>
    <t>Elektroprivreda</t>
  </si>
  <si>
    <t>434200/20</t>
  </si>
  <si>
    <t>UKUPNO LEKOVI-DIREKTNA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</si>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</sst>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4" zoomScaleNormal="100" workbookViewId="0">
      <selection activeCell="C63" sqref="C6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7</v>
      </c>
      <c r="C5" s="51"/>
      <c r="D5" s="51"/>
    </row>
    <row r="6" spans="2:15" x14ac:dyDescent="0.25">
      <c r="B6" s="51" t="s">
        <v>8</v>
      </c>
      <c r="C6" s="51"/>
      <c r="D6" s="51"/>
    </row>
    <row r="7" spans="2:15" x14ac:dyDescent="0.25">
      <c r="I7" s="11"/>
      <c r="J7" s="11"/>
    </row>
    <row r="8" spans="2:15" x14ac:dyDescent="0.25">
      <c r="B8" s="52" t="s">
        <v>28</v>
      </c>
      <c r="C8" s="52"/>
      <c r="D8" s="52"/>
      <c r="E8" s="52"/>
      <c r="F8" s="52"/>
      <c r="G8" s="52"/>
      <c r="H8" s="5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1"/>
      <c r="J11" s="11"/>
      <c r="K11" s="43"/>
      <c r="L11" s="43"/>
      <c r="M11" s="43"/>
      <c r="N11" s="43"/>
      <c r="O11" s="43"/>
    </row>
    <row r="12" spans="2:15" x14ac:dyDescent="0.25">
      <c r="B12" s="45" t="s">
        <v>20</v>
      </c>
      <c r="C12" s="45"/>
      <c r="D12" s="45"/>
      <c r="E12" s="45"/>
      <c r="F12" s="45"/>
      <c r="G12" s="14">
        <v>44140</v>
      </c>
      <c r="H12" s="23">
        <v>3721917.38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44" t="s">
        <v>9</v>
      </c>
      <c r="C13" s="44"/>
      <c r="D13" s="44"/>
      <c r="E13" s="44"/>
      <c r="F13" s="44"/>
      <c r="G13" s="24">
        <v>44140</v>
      </c>
      <c r="H13" s="3">
        <f>H14+H28-H35-H47</f>
        <v>3718009.0699999989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6" t="s">
        <v>23</v>
      </c>
      <c r="C14" s="46"/>
      <c r="D14" s="46"/>
      <c r="E14" s="46"/>
      <c r="F14" s="46"/>
      <c r="G14" s="16">
        <v>44140</v>
      </c>
      <c r="H14" s="4">
        <f>H15+H16+H17+H18+H19+H20+H21+H22+H23+H24+H25+H26+H27</f>
        <v>4507926.9499999993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0</v>
      </c>
      <c r="I15" s="11"/>
      <c r="J15" s="11"/>
      <c r="K15" s="8"/>
    </row>
    <row r="16" spans="2:15" x14ac:dyDescent="0.25">
      <c r="B16" s="31" t="s">
        <v>26</v>
      </c>
      <c r="C16" s="32"/>
      <c r="D16" s="32"/>
      <c r="E16" s="32"/>
      <c r="F16" s="33"/>
      <c r="G16" s="12"/>
      <c r="H16" s="15">
        <v>0</v>
      </c>
      <c r="I16" s="11"/>
      <c r="J16" s="11"/>
      <c r="K16" s="8"/>
    </row>
    <row r="17" spans="2:13" x14ac:dyDescent="0.25">
      <c r="B17" s="31" t="s">
        <v>27</v>
      </c>
      <c r="C17" s="32"/>
      <c r="D17" s="32"/>
      <c r="E17" s="32"/>
      <c r="F17" s="33"/>
      <c r="G17" s="12"/>
      <c r="H17" s="15">
        <f>5206246+877677-5621053.84</f>
        <v>462869.16000000015</v>
      </c>
      <c r="I17" s="11"/>
      <c r="J17" s="11"/>
      <c r="K17" s="8"/>
    </row>
    <row r="18" spans="2:13" x14ac:dyDescent="0.25">
      <c r="B18" s="31" t="s">
        <v>11</v>
      </c>
      <c r="C18" s="32"/>
      <c r="D18" s="32"/>
      <c r="E18" s="32"/>
      <c r="F18" s="33"/>
      <c r="G18" s="12"/>
      <c r="H18" s="10">
        <f>1457362.01-17987.02+256983.95+142732.99+1066750-202050.29+39664-39664-1121514.19-256644.12-344265.92-11380-16120-2301.63+131848.97+1066750-19564+40000+200000</f>
        <v>2370600.75</v>
      </c>
      <c r="I18" s="11"/>
      <c r="J18" s="11"/>
      <c r="K18" s="8"/>
      <c r="L18" s="8"/>
    </row>
    <row r="19" spans="2:13" x14ac:dyDescent="0.25">
      <c r="B19" s="31" t="s">
        <v>12</v>
      </c>
      <c r="C19" s="32"/>
      <c r="D19" s="32"/>
      <c r="E19" s="32"/>
      <c r="F19" s="33"/>
      <c r="G19" s="12"/>
      <c r="H19" s="10">
        <v>16799.75</v>
      </c>
      <c r="I19" s="11"/>
      <c r="J19" s="11"/>
    </row>
    <row r="20" spans="2:13" x14ac:dyDescent="0.25">
      <c r="B20" s="31" t="s">
        <v>19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2</v>
      </c>
      <c r="C21" s="32"/>
      <c r="D21" s="32"/>
      <c r="E21" s="32"/>
      <c r="F21" s="33"/>
      <c r="G21" s="12"/>
      <c r="H21" s="10">
        <v>0</v>
      </c>
      <c r="I21" s="11"/>
      <c r="J21" s="11"/>
    </row>
    <row r="22" spans="2:13" x14ac:dyDescent="0.25">
      <c r="B22" s="31" t="s">
        <v>3</v>
      </c>
      <c r="C22" s="32"/>
      <c r="D22" s="32"/>
      <c r="E22" s="32"/>
      <c r="F22" s="33"/>
      <c r="G22" s="12"/>
      <c r="H22" s="10">
        <f>446986.98+358510.38</f>
        <v>805497.36</v>
      </c>
      <c r="I22" s="11"/>
      <c r="J22" s="11"/>
    </row>
    <row r="23" spans="2:13" x14ac:dyDescent="0.25">
      <c r="B23" s="31" t="s">
        <v>13</v>
      </c>
      <c r="C23" s="32"/>
      <c r="D23" s="32"/>
      <c r="E23" s="32"/>
      <c r="F23" s="33"/>
      <c r="G23" s="12"/>
      <c r="H23" s="10">
        <v>730625</v>
      </c>
      <c r="I23" s="11"/>
      <c r="J23" s="11"/>
      <c r="K23" s="11"/>
      <c r="L23" s="8"/>
    </row>
    <row r="24" spans="2:13" x14ac:dyDescent="0.25">
      <c r="B24" s="31" t="s">
        <v>25</v>
      </c>
      <c r="C24" s="32"/>
      <c r="D24" s="32"/>
      <c r="E24" s="32"/>
      <c r="F24" s="33"/>
      <c r="G24" s="12"/>
      <c r="H24" s="10">
        <v>0</v>
      </c>
      <c r="I24" s="11"/>
      <c r="J24" s="11"/>
      <c r="K24" s="11"/>
      <c r="L24" s="8"/>
    </row>
    <row r="25" spans="2:13" x14ac:dyDescent="0.25">
      <c r="B25" s="31" t="s">
        <v>14</v>
      </c>
      <c r="C25" s="32"/>
      <c r="D25" s="32"/>
      <c r="E25" s="32"/>
      <c r="F25" s="33"/>
      <c r="G25" s="12"/>
      <c r="H25" s="10">
        <v>0</v>
      </c>
      <c r="I25" s="11"/>
      <c r="J25" s="11"/>
      <c r="K25" s="8"/>
    </row>
    <row r="26" spans="2:13" x14ac:dyDescent="0.25">
      <c r="B26" s="31" t="s">
        <v>15</v>
      </c>
      <c r="C26" s="32"/>
      <c r="D26" s="32"/>
      <c r="E26" s="32"/>
      <c r="F26" s="33"/>
      <c r="G26" s="12"/>
      <c r="H26" s="10">
        <v>0</v>
      </c>
      <c r="I26" s="11"/>
      <c r="J26" s="11"/>
      <c r="K26" s="8"/>
      <c r="L26" s="8"/>
    </row>
    <row r="27" spans="2:13" x14ac:dyDescent="0.25">
      <c r="B27" s="31" t="s">
        <v>29</v>
      </c>
      <c r="C27" s="32"/>
      <c r="D27" s="32"/>
      <c r="E27" s="32"/>
      <c r="F27" s="33"/>
      <c r="G27" s="13"/>
      <c r="H27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+6500+2200+6950+1800+6150+2350-820.56+1850+14300-8000+2750+9550+4800+2100</f>
        <v>121534.93</v>
      </c>
      <c r="I27" s="11"/>
      <c r="J27" s="11"/>
      <c r="K27" s="8"/>
      <c r="L27" s="8"/>
    </row>
    <row r="28" spans="2:13" x14ac:dyDescent="0.25">
      <c r="B28" s="53" t="s">
        <v>24</v>
      </c>
      <c r="C28" s="54"/>
      <c r="D28" s="54"/>
      <c r="E28" s="54"/>
      <c r="F28" s="55"/>
      <c r="G28" s="16">
        <v>44140</v>
      </c>
      <c r="H28" s="4">
        <f>H29+H30+H31+H32+H33+H34</f>
        <v>495248.39</v>
      </c>
      <c r="I28" s="11"/>
      <c r="J28" s="11"/>
      <c r="K28" s="8"/>
    </row>
    <row r="29" spans="2:13" x14ac:dyDescent="0.25">
      <c r="B29" s="31" t="s">
        <v>10</v>
      </c>
      <c r="C29" s="32"/>
      <c r="D29" s="32"/>
      <c r="E29" s="32"/>
      <c r="F29" s="33"/>
      <c r="G29" s="2"/>
      <c r="H29" s="15">
        <v>0</v>
      </c>
      <c r="I29" s="11"/>
      <c r="J29" s="11"/>
      <c r="K29" s="8"/>
    </row>
    <row r="30" spans="2:13" x14ac:dyDescent="0.25">
      <c r="B30" s="31" t="s">
        <v>11</v>
      </c>
      <c r="C30" s="32"/>
      <c r="D30" s="32"/>
      <c r="E30" s="32"/>
      <c r="F30" s="33"/>
      <c r="G30" s="2"/>
      <c r="H30" s="10">
        <f>159868.39+135083-105001.41+135083-118951.11+135083-96223.18-2500+135083-115657.02+135083-103735.49+135083-97650.79+135083</f>
        <v>465730.39</v>
      </c>
      <c r="I30" s="27"/>
      <c r="J30" s="11"/>
      <c r="K30" s="8"/>
    </row>
    <row r="31" spans="2:13" x14ac:dyDescent="0.25">
      <c r="B31" s="31" t="s">
        <v>13</v>
      </c>
      <c r="C31" s="32"/>
      <c r="D31" s="32"/>
      <c r="E31" s="32"/>
      <c r="F31" s="33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31" t="s">
        <v>14</v>
      </c>
      <c r="C32" s="32"/>
      <c r="D32" s="32"/>
      <c r="E32" s="32"/>
      <c r="F32" s="33"/>
      <c r="G32" s="2"/>
      <c r="H32" s="10">
        <v>0</v>
      </c>
      <c r="I32" s="11"/>
      <c r="J32" s="11"/>
    </row>
    <row r="33" spans="2:12" x14ac:dyDescent="0.25">
      <c r="B33" s="31" t="s">
        <v>15</v>
      </c>
      <c r="C33" s="32"/>
      <c r="D33" s="32"/>
      <c r="E33" s="32"/>
      <c r="F33" s="33"/>
      <c r="G33" s="2"/>
      <c r="H33" s="10">
        <v>0</v>
      </c>
      <c r="I33" s="11"/>
      <c r="J33" s="11"/>
    </row>
    <row r="34" spans="2:12" x14ac:dyDescent="0.25">
      <c r="B34" s="31" t="s">
        <v>29</v>
      </c>
      <c r="C34" s="32"/>
      <c r="D34" s="32"/>
      <c r="E34" s="32"/>
      <c r="F34" s="33"/>
      <c r="G34" s="2"/>
      <c r="H34" s="10">
        <f>5430+19247+4887+18701+2715-5333.33+9500-42733.34+3258+2987+16193-5333.33</f>
        <v>29518</v>
      </c>
      <c r="I34" s="11"/>
      <c r="J34" s="11"/>
    </row>
    <row r="35" spans="2:12" x14ac:dyDescent="0.25">
      <c r="B35" s="37" t="s">
        <v>16</v>
      </c>
      <c r="C35" s="38"/>
      <c r="D35" s="38"/>
      <c r="E35" s="38"/>
      <c r="F35" s="39"/>
      <c r="G35" s="17">
        <v>44140</v>
      </c>
      <c r="H35" s="5">
        <f>SUM(H36:H46)</f>
        <v>1285166.27</v>
      </c>
      <c r="I35" s="11"/>
      <c r="J35" s="11"/>
    </row>
    <row r="36" spans="2:12" x14ac:dyDescent="0.25">
      <c r="B36" s="31" t="s">
        <v>10</v>
      </c>
      <c r="C36" s="32"/>
      <c r="D36" s="32"/>
      <c r="E36" s="32"/>
      <c r="F36" s="33"/>
      <c r="G36" s="13"/>
      <c r="H36" s="15">
        <v>0</v>
      </c>
      <c r="I36" s="11"/>
      <c r="J36" s="11"/>
    </row>
    <row r="37" spans="2:12" x14ac:dyDescent="0.25">
      <c r="B37" s="31" t="s">
        <v>26</v>
      </c>
      <c r="C37" s="32"/>
      <c r="D37" s="32"/>
      <c r="E37" s="32"/>
      <c r="F37" s="33"/>
      <c r="G37" s="13"/>
      <c r="H37" s="15">
        <v>0</v>
      </c>
      <c r="I37" s="11"/>
      <c r="J37" s="11"/>
    </row>
    <row r="38" spans="2:12" x14ac:dyDescent="0.25">
      <c r="B38" s="31" t="s">
        <v>27</v>
      </c>
      <c r="C38" s="32"/>
      <c r="D38" s="32"/>
      <c r="E38" s="32"/>
      <c r="F38" s="33"/>
      <c r="G38" s="13"/>
      <c r="H38" s="15">
        <f>171294.97+291574.19</f>
        <v>462869.16000000003</v>
      </c>
      <c r="I38" s="11"/>
      <c r="J38" s="11"/>
    </row>
    <row r="39" spans="2:12" x14ac:dyDescent="0.25">
      <c r="B39" s="31" t="s">
        <v>11</v>
      </c>
      <c r="C39" s="32"/>
      <c r="D39" s="32"/>
      <c r="E39" s="32"/>
      <c r="F39" s="33"/>
      <c r="G39" s="13"/>
      <c r="H39" s="15">
        <v>0</v>
      </c>
      <c r="I39" s="11"/>
      <c r="J39" s="11"/>
      <c r="L39" s="8"/>
    </row>
    <row r="40" spans="2:12" x14ac:dyDescent="0.25">
      <c r="B40" s="31" t="s">
        <v>12</v>
      </c>
      <c r="C40" s="32"/>
      <c r="D40" s="32"/>
      <c r="E40" s="32"/>
      <c r="F40" s="33"/>
      <c r="G40" s="13"/>
      <c r="H40" s="10">
        <v>16799.75</v>
      </c>
      <c r="I40" s="11"/>
      <c r="J40" s="11"/>
    </row>
    <row r="41" spans="2:12" x14ac:dyDescent="0.25">
      <c r="B41" s="31" t="s">
        <v>19</v>
      </c>
      <c r="C41" s="32"/>
      <c r="D41" s="32"/>
      <c r="E41" s="32"/>
      <c r="F41" s="33"/>
      <c r="G41" s="13"/>
      <c r="H41" s="10">
        <v>0</v>
      </c>
      <c r="I41" s="11"/>
      <c r="J41" s="11"/>
      <c r="L41" s="8"/>
    </row>
    <row r="42" spans="2:12" x14ac:dyDescent="0.25">
      <c r="B42" s="31" t="s">
        <v>2</v>
      </c>
      <c r="C42" s="32"/>
      <c r="D42" s="32"/>
      <c r="E42" s="32"/>
      <c r="F42" s="33"/>
      <c r="G42" s="13"/>
      <c r="H42" s="10">
        <v>0</v>
      </c>
      <c r="I42" s="11"/>
      <c r="J42" s="11"/>
    </row>
    <row r="43" spans="2:12" x14ac:dyDescent="0.25">
      <c r="B43" s="31" t="s">
        <v>3</v>
      </c>
      <c r="C43" s="32"/>
      <c r="D43" s="32"/>
      <c r="E43" s="32"/>
      <c r="F43" s="33"/>
      <c r="G43" s="13"/>
      <c r="H43" s="10">
        <f>446986.98+358510.38</f>
        <v>805497.36</v>
      </c>
      <c r="I43" s="11"/>
      <c r="J43" s="11"/>
    </row>
    <row r="44" spans="2:12" x14ac:dyDescent="0.25">
      <c r="B44" s="31" t="s">
        <v>13</v>
      </c>
      <c r="C44" s="32"/>
      <c r="D44" s="32"/>
      <c r="E44" s="32"/>
      <c r="F44" s="33"/>
      <c r="G44" s="13"/>
      <c r="H44" s="10">
        <v>0</v>
      </c>
      <c r="I44" s="11"/>
      <c r="J44" s="11"/>
    </row>
    <row r="45" spans="2:12" x14ac:dyDescent="0.25">
      <c r="B45" s="31" t="s">
        <v>14</v>
      </c>
      <c r="C45" s="32"/>
      <c r="D45" s="32"/>
      <c r="E45" s="32"/>
      <c r="F45" s="33"/>
      <c r="G45" s="13"/>
      <c r="H45" s="10">
        <v>0</v>
      </c>
      <c r="I45" s="11"/>
      <c r="J45" s="11"/>
    </row>
    <row r="46" spans="2:12" x14ac:dyDescent="0.25">
      <c r="B46" s="31" t="s">
        <v>15</v>
      </c>
      <c r="C46" s="32"/>
      <c r="D46" s="32"/>
      <c r="E46" s="32"/>
      <c r="F46" s="33"/>
      <c r="G46" s="13"/>
      <c r="H46" s="10">
        <v>0</v>
      </c>
      <c r="I46" s="11"/>
      <c r="J46" s="11"/>
      <c r="K46" s="8"/>
    </row>
    <row r="47" spans="2:12" x14ac:dyDescent="0.25">
      <c r="B47" s="37" t="s">
        <v>21</v>
      </c>
      <c r="C47" s="38"/>
      <c r="D47" s="38"/>
      <c r="E47" s="38"/>
      <c r="F47" s="39"/>
      <c r="G47" s="17">
        <v>44140</v>
      </c>
      <c r="H47" s="5">
        <f>SUM(H48:H52)</f>
        <v>0</v>
      </c>
      <c r="I47" s="11"/>
      <c r="J47" s="11"/>
    </row>
    <row r="48" spans="2:12" x14ac:dyDescent="0.25">
      <c r="B48" s="31" t="s">
        <v>10</v>
      </c>
      <c r="C48" s="32"/>
      <c r="D48" s="32"/>
      <c r="E48" s="32"/>
      <c r="F48" s="33"/>
      <c r="G48" s="2"/>
      <c r="H48" s="15">
        <v>0</v>
      </c>
      <c r="I48" s="11"/>
      <c r="J48" s="11"/>
    </row>
    <row r="49" spans="2:12" x14ac:dyDescent="0.25">
      <c r="B49" s="31" t="s">
        <v>11</v>
      </c>
      <c r="C49" s="32"/>
      <c r="D49" s="32"/>
      <c r="E49" s="32"/>
      <c r="F49" s="33"/>
      <c r="G49" s="2"/>
      <c r="H49" s="3">
        <v>0</v>
      </c>
      <c r="I49" s="11"/>
      <c r="J49" s="11"/>
    </row>
    <row r="50" spans="2:12" x14ac:dyDescent="0.25">
      <c r="B50" s="31" t="s">
        <v>13</v>
      </c>
      <c r="C50" s="32"/>
      <c r="D50" s="32"/>
      <c r="E50" s="32"/>
      <c r="F50" s="33"/>
      <c r="G50" s="2"/>
      <c r="H50" s="3">
        <v>0</v>
      </c>
      <c r="I50" s="11"/>
      <c r="J50" s="11"/>
    </row>
    <row r="51" spans="2:12" x14ac:dyDescent="0.25">
      <c r="B51" s="31" t="s">
        <v>14</v>
      </c>
      <c r="C51" s="32"/>
      <c r="D51" s="32"/>
      <c r="E51" s="32"/>
      <c r="F51" s="33"/>
      <c r="G51" s="2"/>
      <c r="H51" s="3">
        <v>0</v>
      </c>
      <c r="I51" s="11"/>
      <c r="J51" s="11"/>
      <c r="K51" s="8"/>
    </row>
    <row r="52" spans="2:12" x14ac:dyDescent="0.25">
      <c r="B52" s="31" t="s">
        <v>15</v>
      </c>
      <c r="C52" s="32"/>
      <c r="D52" s="32"/>
      <c r="E52" s="32"/>
      <c r="F52" s="33"/>
      <c r="G52" s="2"/>
      <c r="H52" s="10">
        <v>0</v>
      </c>
      <c r="I52" s="11"/>
      <c r="J52" s="11"/>
    </row>
    <row r="53" spans="2:12" x14ac:dyDescent="0.25">
      <c r="B53" s="40" t="s">
        <v>18</v>
      </c>
      <c r="C53" s="41"/>
      <c r="D53" s="41"/>
      <c r="E53" s="41"/>
      <c r="F53" s="42"/>
      <c r="G53" s="18">
        <v>44140</v>
      </c>
      <c r="H53" s="6">
        <f>39121.4+17310.95+311922.71+1725.46+12551.55+1489.33+19564-0.52-399775.92+689873.57+6300+48.67+8460.99+380.59-0.66-705295.01+231.2</f>
        <v>3908.3099999999858</v>
      </c>
      <c r="I53" s="11"/>
      <c r="L53" s="8"/>
    </row>
    <row r="54" spans="2:12" x14ac:dyDescent="0.25">
      <c r="B54" s="31" t="s">
        <v>17</v>
      </c>
      <c r="C54" s="32"/>
      <c r="D54" s="32"/>
      <c r="E54" s="32"/>
      <c r="F54" s="33"/>
      <c r="G54" s="26"/>
      <c r="H54" s="3">
        <v>0</v>
      </c>
      <c r="I54" s="11"/>
      <c r="J54" s="11"/>
    </row>
    <row r="55" spans="2:12" x14ac:dyDescent="0.25">
      <c r="B55" s="34" t="s">
        <v>4</v>
      </c>
      <c r="C55" s="35"/>
      <c r="D55" s="35"/>
      <c r="E55" s="35"/>
      <c r="F55" s="36"/>
      <c r="G55" s="2"/>
      <c r="H55" s="7">
        <f>H14+H28-H35-H47+H53-H54</f>
        <v>3721917.379999999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" t="s">
        <v>31</v>
      </c>
      <c r="C59" s="3">
        <v>16799.75</v>
      </c>
      <c r="D59" s="30" t="s">
        <v>33</v>
      </c>
    </row>
    <row r="60" spans="2:12" x14ac:dyDescent="0.25">
      <c r="B60" s="57" t="s">
        <v>34</v>
      </c>
      <c r="C60" s="7">
        <f>SUM(C59)</f>
        <v>16799.75</v>
      </c>
      <c r="D60" s="30"/>
    </row>
    <row r="61" spans="2:12" x14ac:dyDescent="0.25">
      <c r="B61" s="2" t="s">
        <v>32</v>
      </c>
      <c r="C61" s="3">
        <v>446986.98</v>
      </c>
      <c r="D61" s="30">
        <v>28112083</v>
      </c>
    </row>
    <row r="62" spans="2:12" x14ac:dyDescent="0.25">
      <c r="B62" s="58" t="s">
        <v>32</v>
      </c>
      <c r="C62" s="59">
        <v>358510.38</v>
      </c>
      <c r="D62" s="60">
        <v>28277330</v>
      </c>
      <c r="E62" s="56"/>
    </row>
    <row r="63" spans="2:12" x14ac:dyDescent="0.25">
      <c r="B63" s="61" t="s">
        <v>35</v>
      </c>
      <c r="C63" s="7">
        <f>SUM(C61:C62)</f>
        <v>805497.36</v>
      </c>
      <c r="D63" s="30"/>
    </row>
    <row r="64" spans="2:12" x14ac:dyDescent="0.25">
      <c r="B64" s="28"/>
      <c r="C64" s="29"/>
    </row>
    <row r="65" spans="2:3" x14ac:dyDescent="0.25">
      <c r="C65" s="8"/>
    </row>
    <row r="66" spans="2:3" x14ac:dyDescent="0.25">
      <c r="B66" s="28"/>
      <c r="C66" s="29"/>
    </row>
    <row r="67" spans="2:3" x14ac:dyDescent="0.25">
      <c r="C67" s="8"/>
    </row>
    <row r="68" spans="2:3" x14ac:dyDescent="0.25">
      <c r="C68" s="8"/>
    </row>
    <row r="69" spans="2:3" x14ac:dyDescent="0.25">
      <c r="C69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2020-11-06T14:07:37Z</dcterms:modified>
</cp:coreProperties>
</file>